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8800" windowHeight="12300"/>
  </bookViews>
  <sheets>
    <sheet name="30-JUNIO-2018" sheetId="1" r:id="rId1"/>
  </sheets>
  <calcPr calcId="152511"/>
</workbook>
</file>

<file path=xl/calcChain.xml><?xml version="1.0" encoding="utf-8"?>
<calcChain xmlns="http://schemas.openxmlformats.org/spreadsheetml/2006/main">
  <c r="N31" i="1" l="1"/>
  <c r="M31" i="1"/>
  <c r="L31" i="1"/>
  <c r="D31" i="1"/>
  <c r="E31" i="1"/>
  <c r="F31" i="1"/>
  <c r="K31" i="1" s="1"/>
  <c r="G31" i="1"/>
  <c r="H31" i="1"/>
  <c r="I31" i="1"/>
  <c r="J31" i="1"/>
  <c r="N22" i="1"/>
  <c r="M22" i="1"/>
  <c r="L22" i="1"/>
  <c r="D22" i="1"/>
  <c r="E22" i="1"/>
  <c r="F22" i="1"/>
  <c r="G22" i="1"/>
  <c r="H22" i="1"/>
  <c r="I22" i="1"/>
  <c r="J22" i="1"/>
  <c r="K22" i="1" s="1"/>
  <c r="N14" i="1"/>
  <c r="M14" i="1"/>
  <c r="L14" i="1"/>
  <c r="D14" i="1"/>
  <c r="E14" i="1"/>
  <c r="F14" i="1"/>
  <c r="G14" i="1"/>
  <c r="H14" i="1"/>
  <c r="I14" i="1"/>
  <c r="J14" i="1"/>
  <c r="N11" i="1"/>
  <c r="M11" i="1"/>
  <c r="L11" i="1"/>
  <c r="D11" i="1"/>
  <c r="D23" i="1" s="1"/>
  <c r="E11" i="1"/>
  <c r="F11" i="1"/>
  <c r="G11" i="1"/>
  <c r="G23" i="1" s="1"/>
  <c r="G32" i="1" s="1"/>
  <c r="H11" i="1"/>
  <c r="I11" i="1"/>
  <c r="J11" i="1"/>
  <c r="C31" i="1"/>
  <c r="C22" i="1"/>
  <c r="C14" i="1"/>
  <c r="C11" i="1"/>
  <c r="K30" i="1"/>
  <c r="K29" i="1"/>
  <c r="K26" i="1"/>
  <c r="K25" i="1"/>
  <c r="K24" i="1"/>
  <c r="K21" i="1"/>
  <c r="K20" i="1"/>
  <c r="K19" i="1"/>
  <c r="K18" i="1"/>
  <c r="K17" i="1"/>
  <c r="K15" i="1"/>
  <c r="K13" i="1"/>
  <c r="K12" i="1"/>
  <c r="K10" i="1"/>
  <c r="K9" i="1"/>
  <c r="K8" i="1"/>
  <c r="K7" i="1"/>
  <c r="K6" i="1"/>
  <c r="K5" i="1"/>
  <c r="C23" i="1" l="1"/>
  <c r="C32" i="1" s="1"/>
  <c r="M23" i="1"/>
  <c r="M32" i="1" s="1"/>
  <c r="E23" i="1"/>
  <c r="K14" i="1"/>
  <c r="L23" i="1"/>
  <c r="K11" i="1"/>
  <c r="I23" i="1"/>
  <c r="I32" i="1" s="1"/>
  <c r="N23" i="1"/>
  <c r="N32" i="1" s="1"/>
  <c r="H23" i="1"/>
  <c r="H32" i="1" s="1"/>
  <c r="E32" i="1"/>
  <c r="D32" i="1"/>
  <c r="F23" i="1"/>
  <c r="F32" i="1" s="1"/>
  <c r="L32" i="1"/>
  <c r="J23" i="1"/>
  <c r="K23" i="1" l="1"/>
  <c r="J32" i="1"/>
  <c r="K32" i="1" s="1"/>
</calcChain>
</file>

<file path=xl/sharedStrings.xml><?xml version="1.0" encoding="utf-8"?>
<sst xmlns="http://schemas.openxmlformats.org/spreadsheetml/2006/main" count="99" uniqueCount="65">
  <si>
    <t>Año Fiscal:</t>
  </si>
  <si>
    <t/>
  </si>
  <si>
    <t>Periodo: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</si>
  <si>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</si>
  <si>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</si>
  <si>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</si>
  <si>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</si>
  <si>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</si>
  <si>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</si>
  <si>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</si>
  <si>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</si>
  <si>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</si>
  <si>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</si>
  <si>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</si>
  <si>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</si>
  <si>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</si>
  <si>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</si>
  <si>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</si>
  <si>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</si>
  <si>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</si>
  <si>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</si>
  <si>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</si>
  <si>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</si>
  <si>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</si>
  <si>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</si>
  <si>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</si>
  <si>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</si>
  <si>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</si>
  <si>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</si>
  <si>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</si>
  <si>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</si>
  <si>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</si>
  <si>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</si>
  <si>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</si>
  <si>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</si>
  <si>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</si>
  <si>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</si>
  <si>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</si>
  <si>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</si>
  <si>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</si>
  <si>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</si>
  <si>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</si>
  <si>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</si>
  <si>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</si>
  <si>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</si>
  <si>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</si>
  <si>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</si>
  <si>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</si>
  <si>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</si>
  <si>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</si>
  <si>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C-2599-1000-4</t>
  </si>
  <si>
    <t>C-2599-1000-5</t>
  </si>
  <si>
    <t>MEJORAMIENTO DE LA GESTION INSTITUCIONAL DE LA PROCURADURIA GENERAL DE LA NACION</t>
  </si>
  <si>
    <t>FORTALECIMIENTO DE LA PROCURADURIA GENERAL DE LA NACION PARA EL EJERCICIO DEL CONTROL PUBLICO</t>
  </si>
  <si>
    <t>FORTALECIMIENTO DE LA GESTIÓN INSTITUCIONAL DE LA PROCURADURÍA GENERAL DE LA NACIÓN</t>
  </si>
  <si>
    <t>ADECUACIÓN DE SEDES DE LA PROCURADURÍA GENERAL DE LA NACIÓN</t>
  </si>
  <si>
    <t>FORTALECIMIENTO PLATAFORMA TECNOLÓGICA DE LA PROCURADURÍA GENERAL DE LA NACIÓN</t>
  </si>
  <si>
    <t>IMPLEMENTACIÓN DE LA ESTRATEGIA ANTICORRUPCIÓN DE LA PROCURADURÍA GENERAL DE LA NACIÓN</t>
  </si>
  <si>
    <t>%</t>
  </si>
  <si>
    <t>INVERSIÓN</t>
  </si>
  <si>
    <t>TOTAL</t>
  </si>
  <si>
    <t>GASTOS DE PERSONAL</t>
  </si>
  <si>
    <t>GASTOS GENERALES</t>
  </si>
  <si>
    <t>Entidad:</t>
  </si>
  <si>
    <t>Procuraduría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</si>
</sst>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1" fontId="4" fillId="0" borderId="1" xfId="1" applyNumberFormat="1" applyFont="1" applyFill="1" applyBorder="1" applyAlignment="1">
      <alignment horizontal="right" vertical="center" wrapText="1" readingOrder="1"/>
    </xf>
    <xf numFmtId="10" fontId="4" fillId="0" borderId="1" xfId="2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41" fontId="5" fillId="2" borderId="1" xfId="1" applyNumberFormat="1" applyFont="1" applyFill="1" applyBorder="1" applyAlignment="1">
      <alignment horizontal="right" vertical="center" wrapText="1" readingOrder="1"/>
    </xf>
    <xf numFmtId="10" fontId="5" fillId="2" borderId="1" xfId="2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41" fontId="5" fillId="3" borderId="1" xfId="1" applyNumberFormat="1" applyFont="1" applyFill="1" applyBorder="1" applyAlignment="1">
      <alignment horizontal="right" vertical="center" wrapText="1" readingOrder="1"/>
    </xf>
    <xf numFmtId="10" fontId="5" fillId="3" borderId="1" xfId="2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right" vertical="center" wrapText="1" readingOrder="1"/>
    </xf>
    <xf numFmtId="14" fontId="2" fillId="0" borderId="0" xfId="0" applyNumberFormat="1" applyFont="1" applyFill="1" applyBorder="1" applyAlignment="1">
      <alignment horizontal="center" vertical="center" wrapText="1" readingOrder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abSelected="1" workbookViewId="0"/>
  </sheetViews>
  <sheetFormatPr baseColWidth="10" defaultRowHeight="15" x14ac:dyDescent="0.25"/>
  <cols>
    <col min="1" max="1" width="12.7109375" style="2" customWidth="1"/>
    <col min="2" max="2" width="28.7109375" style="2" customWidth="1"/>
    <col min="3" max="10" width="13.7109375" style="2" customWidth="1"/>
    <col min="11" max="11" width="7.7109375" style="2" customWidth="1"/>
    <col min="12" max="14" width="13.7109375" style="2" customWidth="1"/>
    <col min="15" max="15" width="11.7109375" style="2" customWidth="1"/>
    <col min="16" max="16" width="13.42578125" style="2" customWidth="1"/>
    <col min="17" max="16384" width="11.42578125" style="2"/>
  </cols>
  <sheetData>
    <row r="1" spans="1:14" ht="20.100000000000001" customHeight="1" x14ac:dyDescent="0.25">
      <c r="A1" s="1" t="s">
        <v>63</v>
      </c>
      <c r="B1" s="1" t="s">
        <v>64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/>
      <c r="L1" s="1" t="s">
        <v>1</v>
      </c>
      <c r="M1" s="1" t="s">
        <v>1</v>
      </c>
      <c r="N1" s="1" t="s">
        <v>1</v>
      </c>
    </row>
    <row r="2" spans="1:14" ht="20.100000000000001" customHeight="1" x14ac:dyDescent="0.25">
      <c r="A2" s="1" t="s">
        <v>0</v>
      </c>
      <c r="B2" s="1">
        <v>2018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/>
      <c r="L2" s="1" t="s">
        <v>1</v>
      </c>
      <c r="M2" s="1" t="s">
        <v>1</v>
      </c>
      <c r="N2" s="1" t="s">
        <v>1</v>
      </c>
    </row>
    <row r="3" spans="1:14" ht="20.100000000000001" customHeight="1" x14ac:dyDescent="0.25">
      <c r="A3" s="1" t="s">
        <v>2</v>
      </c>
      <c r="B3" s="18">
        <v>43281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/>
      <c r="L3" s="1" t="s">
        <v>1</v>
      </c>
      <c r="M3" s="1" t="s">
        <v>1</v>
      </c>
      <c r="N3" s="1" t="s">
        <v>1</v>
      </c>
    </row>
    <row r="4" spans="1:14" ht="20.100000000000001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58</v>
      </c>
      <c r="L4" s="3" t="s">
        <v>13</v>
      </c>
      <c r="M4" s="3" t="s">
        <v>14</v>
      </c>
      <c r="N4" s="3" t="s">
        <v>15</v>
      </c>
    </row>
    <row r="5" spans="1:14" ht="20.100000000000001" customHeight="1" x14ac:dyDescent="0.25">
      <c r="A5" s="4" t="s">
        <v>16</v>
      </c>
      <c r="B5" s="5" t="s">
        <v>17</v>
      </c>
      <c r="C5" s="6">
        <v>202678502592</v>
      </c>
      <c r="D5" s="6">
        <v>0</v>
      </c>
      <c r="E5" s="6">
        <v>0</v>
      </c>
      <c r="F5" s="6">
        <v>202678502592</v>
      </c>
      <c r="G5" s="6">
        <v>0</v>
      </c>
      <c r="H5" s="6">
        <v>202678502592</v>
      </c>
      <c r="I5" s="6">
        <v>0</v>
      </c>
      <c r="J5" s="6">
        <v>105243260626</v>
      </c>
      <c r="K5" s="7">
        <f>J5/F5</f>
        <v>0.51926207900725874</v>
      </c>
      <c r="L5" s="6">
        <v>105243260626</v>
      </c>
      <c r="M5" s="6">
        <v>105243260626</v>
      </c>
      <c r="N5" s="6">
        <v>105231071626</v>
      </c>
    </row>
    <row r="6" spans="1:14" ht="20.100000000000001" customHeight="1" x14ac:dyDescent="0.25">
      <c r="A6" s="4" t="s">
        <v>18</v>
      </c>
      <c r="B6" s="5" t="s">
        <v>19</v>
      </c>
      <c r="C6" s="6">
        <v>846819382</v>
      </c>
      <c r="D6" s="6">
        <v>0</v>
      </c>
      <c r="E6" s="6">
        <v>0</v>
      </c>
      <c r="F6" s="6">
        <v>846819382</v>
      </c>
      <c r="G6" s="6">
        <v>0</v>
      </c>
      <c r="H6" s="6">
        <v>846819382</v>
      </c>
      <c r="I6" s="6">
        <v>0</v>
      </c>
      <c r="J6" s="6">
        <v>439729032</v>
      </c>
      <c r="K6" s="7">
        <f t="shared" ref="K6:K32" si="0">J6/F6</f>
        <v>0.51927133618677612</v>
      </c>
      <c r="L6" s="6">
        <v>439729032</v>
      </c>
      <c r="M6" s="6">
        <v>439729032</v>
      </c>
      <c r="N6" s="6">
        <v>439729032</v>
      </c>
    </row>
    <row r="7" spans="1:14" ht="20.100000000000001" customHeight="1" x14ac:dyDescent="0.25">
      <c r="A7" s="4" t="s">
        <v>20</v>
      </c>
      <c r="B7" s="5" t="s">
        <v>21</v>
      </c>
      <c r="C7" s="6">
        <v>192059532131</v>
      </c>
      <c r="D7" s="6">
        <v>0</v>
      </c>
      <c r="E7" s="6">
        <v>3000000000</v>
      </c>
      <c r="F7" s="6">
        <v>189059532131</v>
      </c>
      <c r="G7" s="6">
        <v>0</v>
      </c>
      <c r="H7" s="6">
        <v>189059532131</v>
      </c>
      <c r="I7" s="6">
        <v>0</v>
      </c>
      <c r="J7" s="6">
        <v>89535978193</v>
      </c>
      <c r="K7" s="7">
        <f t="shared" si="0"/>
        <v>0.47358616190248587</v>
      </c>
      <c r="L7" s="6">
        <v>89535978193</v>
      </c>
      <c r="M7" s="6">
        <v>89535978193</v>
      </c>
      <c r="N7" s="6">
        <v>89118490907</v>
      </c>
    </row>
    <row r="8" spans="1:14" ht="22.5" customHeight="1" x14ac:dyDescent="0.25">
      <c r="A8" s="4" t="s">
        <v>22</v>
      </c>
      <c r="B8" s="5" t="s">
        <v>23</v>
      </c>
      <c r="C8" s="6">
        <v>911480226</v>
      </c>
      <c r="D8" s="6">
        <v>3000000000</v>
      </c>
      <c r="E8" s="6">
        <v>0</v>
      </c>
      <c r="F8" s="6">
        <v>3911480226</v>
      </c>
      <c r="G8" s="6">
        <v>0</v>
      </c>
      <c r="H8" s="6">
        <v>3911480226</v>
      </c>
      <c r="I8" s="6">
        <v>0</v>
      </c>
      <c r="J8" s="6">
        <v>1238148192</v>
      </c>
      <c r="K8" s="7">
        <f t="shared" si="0"/>
        <v>0.31654210694199736</v>
      </c>
      <c r="L8" s="6">
        <v>1238148192</v>
      </c>
      <c r="M8" s="6">
        <v>1238148192</v>
      </c>
      <c r="N8" s="6">
        <v>1020499383</v>
      </c>
    </row>
    <row r="9" spans="1:14" ht="20.100000000000001" customHeight="1" x14ac:dyDescent="0.25">
      <c r="A9" s="4" t="s">
        <v>24</v>
      </c>
      <c r="B9" s="5" t="s">
        <v>25</v>
      </c>
      <c r="C9" s="6">
        <v>110827950</v>
      </c>
      <c r="D9" s="6">
        <v>0</v>
      </c>
      <c r="E9" s="6">
        <v>0</v>
      </c>
      <c r="F9" s="6">
        <v>110827950</v>
      </c>
      <c r="G9" s="6">
        <v>0</v>
      </c>
      <c r="H9" s="6">
        <v>101827950</v>
      </c>
      <c r="I9" s="6">
        <v>9000000</v>
      </c>
      <c r="J9" s="6">
        <v>100103900</v>
      </c>
      <c r="K9" s="7">
        <f t="shared" si="0"/>
        <v>0.90323695421597172</v>
      </c>
      <c r="L9" s="6">
        <v>100103900</v>
      </c>
      <c r="M9" s="6">
        <v>100103900</v>
      </c>
      <c r="N9" s="6">
        <v>100103900</v>
      </c>
    </row>
    <row r="10" spans="1:14" ht="22.5" customHeight="1" x14ac:dyDescent="0.25">
      <c r="A10" s="4" t="s">
        <v>26</v>
      </c>
      <c r="B10" s="5" t="s">
        <v>27</v>
      </c>
      <c r="C10" s="6">
        <v>116296892557</v>
      </c>
      <c r="D10" s="6">
        <v>0</v>
      </c>
      <c r="E10" s="6">
        <v>0</v>
      </c>
      <c r="F10" s="6">
        <v>116296892557</v>
      </c>
      <c r="G10" s="6">
        <v>0</v>
      </c>
      <c r="H10" s="6">
        <v>116296892557</v>
      </c>
      <c r="I10" s="6">
        <v>0</v>
      </c>
      <c r="J10" s="6">
        <v>56027230385</v>
      </c>
      <c r="K10" s="7">
        <f t="shared" si="0"/>
        <v>0.48176033901799792</v>
      </c>
      <c r="L10" s="6">
        <v>55139664882</v>
      </c>
      <c r="M10" s="6">
        <v>55138408296</v>
      </c>
      <c r="N10" s="6">
        <v>55138408296</v>
      </c>
    </row>
    <row r="11" spans="1:14" ht="20.100000000000001" customHeight="1" x14ac:dyDescent="0.25">
      <c r="A11" s="8"/>
      <c r="B11" s="16" t="s">
        <v>61</v>
      </c>
      <c r="C11" s="10">
        <f>SUM(C5:C10)</f>
        <v>512904054838</v>
      </c>
      <c r="D11" s="10">
        <f t="shared" ref="D11:J11" si="1">SUM(D5:D10)</f>
        <v>3000000000</v>
      </c>
      <c r="E11" s="10">
        <f t="shared" si="1"/>
        <v>3000000000</v>
      </c>
      <c r="F11" s="10">
        <f t="shared" si="1"/>
        <v>512904054838</v>
      </c>
      <c r="G11" s="10">
        <f t="shared" si="1"/>
        <v>0</v>
      </c>
      <c r="H11" s="10">
        <f t="shared" si="1"/>
        <v>512895054838</v>
      </c>
      <c r="I11" s="10">
        <f t="shared" si="1"/>
        <v>9000000</v>
      </c>
      <c r="J11" s="10">
        <f t="shared" si="1"/>
        <v>252584450328</v>
      </c>
      <c r="K11" s="11">
        <f t="shared" si="0"/>
        <v>0.49245945307993017</v>
      </c>
      <c r="L11" s="10">
        <f t="shared" ref="L11" si="2">SUM(L5:L10)</f>
        <v>251696884825</v>
      </c>
      <c r="M11" s="10">
        <f t="shared" ref="M11" si="3">SUM(M5:M10)</f>
        <v>251695628239</v>
      </c>
      <c r="N11" s="10">
        <f t="shared" ref="N11" si="4">SUM(N5:N10)</f>
        <v>251048303144</v>
      </c>
    </row>
    <row r="12" spans="1:14" ht="20.100000000000001" customHeight="1" x14ac:dyDescent="0.25">
      <c r="A12" s="4" t="s">
        <v>28</v>
      </c>
      <c r="B12" s="5" t="s">
        <v>29</v>
      </c>
      <c r="C12" s="6">
        <v>567530000</v>
      </c>
      <c r="D12" s="6">
        <v>248000000</v>
      </c>
      <c r="E12" s="6">
        <v>0</v>
      </c>
      <c r="F12" s="6">
        <v>815530000</v>
      </c>
      <c r="G12" s="6">
        <v>0</v>
      </c>
      <c r="H12" s="6">
        <v>800522380</v>
      </c>
      <c r="I12" s="6">
        <v>15007620</v>
      </c>
      <c r="J12" s="6">
        <v>745478390.58333302</v>
      </c>
      <c r="K12" s="7">
        <f t="shared" si="0"/>
        <v>0.91410296443212757</v>
      </c>
      <c r="L12" s="6">
        <v>745478390.58000004</v>
      </c>
      <c r="M12" s="6">
        <v>745415386.58000004</v>
      </c>
      <c r="N12" s="6">
        <v>745106163.58000004</v>
      </c>
    </row>
    <row r="13" spans="1:14" ht="20.100000000000001" customHeight="1" x14ac:dyDescent="0.25">
      <c r="A13" s="4" t="s">
        <v>30</v>
      </c>
      <c r="B13" s="5" t="s">
        <v>31</v>
      </c>
      <c r="C13" s="6">
        <v>32672561986</v>
      </c>
      <c r="D13" s="6">
        <v>2037120314</v>
      </c>
      <c r="E13" s="6">
        <v>248000000</v>
      </c>
      <c r="F13" s="6">
        <v>34461682300</v>
      </c>
      <c r="G13" s="6">
        <v>900000000</v>
      </c>
      <c r="H13" s="6">
        <v>28908275274.93</v>
      </c>
      <c r="I13" s="6">
        <v>4653407025.0699997</v>
      </c>
      <c r="J13" s="6">
        <v>18481578735.130001</v>
      </c>
      <c r="K13" s="7">
        <f t="shared" si="0"/>
        <v>0.53629357308334313</v>
      </c>
      <c r="L13" s="6">
        <v>10264913642.950001</v>
      </c>
      <c r="M13" s="6">
        <v>9826844818.6700001</v>
      </c>
      <c r="N13" s="6">
        <v>9821929510.2000008</v>
      </c>
    </row>
    <row r="14" spans="1:14" ht="20.100000000000001" customHeight="1" x14ac:dyDescent="0.25">
      <c r="A14" s="8"/>
      <c r="B14" s="16" t="s">
        <v>62</v>
      </c>
      <c r="C14" s="10">
        <f>SUM(C12:C13)</f>
        <v>33240091986</v>
      </c>
      <c r="D14" s="10">
        <f t="shared" ref="D14:J14" si="5">SUM(D12:D13)</f>
        <v>2285120314</v>
      </c>
      <c r="E14" s="10">
        <f t="shared" si="5"/>
        <v>248000000</v>
      </c>
      <c r="F14" s="10">
        <f t="shared" si="5"/>
        <v>35277212300</v>
      </c>
      <c r="G14" s="10">
        <f t="shared" si="5"/>
        <v>900000000</v>
      </c>
      <c r="H14" s="10">
        <f t="shared" si="5"/>
        <v>29708797654.93</v>
      </c>
      <c r="I14" s="10">
        <f t="shared" si="5"/>
        <v>4668414645.0699997</v>
      </c>
      <c r="J14" s="10">
        <f t="shared" si="5"/>
        <v>19227057125.713333</v>
      </c>
      <c r="K14" s="11">
        <f t="shared" si="0"/>
        <v>0.54502767855365186</v>
      </c>
      <c r="L14" s="10">
        <f t="shared" ref="L14" si="6">SUM(L12:L13)</f>
        <v>11010392033.530001</v>
      </c>
      <c r="M14" s="10">
        <f t="shared" ref="M14" si="7">SUM(M12:M13)</f>
        <v>10572260205.25</v>
      </c>
      <c r="N14" s="10">
        <f t="shared" ref="N14" si="8">SUM(N12:N13)</f>
        <v>10567035673.780001</v>
      </c>
    </row>
    <row r="15" spans="1:14" ht="20.100000000000001" customHeight="1" x14ac:dyDescent="0.25">
      <c r="A15" s="4" t="s">
        <v>32</v>
      </c>
      <c r="B15" s="5" t="s">
        <v>33</v>
      </c>
      <c r="C15" s="6">
        <v>722030000</v>
      </c>
      <c r="D15" s="6">
        <v>0</v>
      </c>
      <c r="E15" s="6">
        <v>0</v>
      </c>
      <c r="F15" s="6">
        <v>722030000</v>
      </c>
      <c r="G15" s="6">
        <v>0</v>
      </c>
      <c r="H15" s="6">
        <v>0</v>
      </c>
      <c r="I15" s="6">
        <v>722030000</v>
      </c>
      <c r="J15" s="6">
        <v>0</v>
      </c>
      <c r="K15" s="7">
        <f t="shared" si="0"/>
        <v>0</v>
      </c>
      <c r="L15" s="6">
        <v>0</v>
      </c>
      <c r="M15" s="6">
        <v>0</v>
      </c>
      <c r="N15" s="6">
        <v>0</v>
      </c>
    </row>
    <row r="16" spans="1:14" ht="22.5" customHeight="1" x14ac:dyDescent="0.25">
      <c r="A16" s="4" t="s">
        <v>34</v>
      </c>
      <c r="B16" s="5" t="s">
        <v>35</v>
      </c>
      <c r="C16" s="6">
        <v>0</v>
      </c>
      <c r="D16" s="6">
        <v>276515845</v>
      </c>
      <c r="E16" s="6">
        <v>276515845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/>
      <c r="L16" s="6">
        <v>0</v>
      </c>
      <c r="M16" s="6">
        <v>0</v>
      </c>
      <c r="N16" s="6">
        <v>0</v>
      </c>
    </row>
    <row r="17" spans="1:14" ht="20.100000000000001" customHeight="1" x14ac:dyDescent="0.25">
      <c r="A17" s="4" t="s">
        <v>36</v>
      </c>
      <c r="B17" s="5" t="s">
        <v>37</v>
      </c>
      <c r="C17" s="6">
        <v>1493500000</v>
      </c>
      <c r="D17" s="6">
        <v>0</v>
      </c>
      <c r="E17" s="6">
        <v>0</v>
      </c>
      <c r="F17" s="6">
        <v>1493500000</v>
      </c>
      <c r="G17" s="6">
        <v>0</v>
      </c>
      <c r="H17" s="6">
        <v>1493500000</v>
      </c>
      <c r="I17" s="6">
        <v>0</v>
      </c>
      <c r="J17" s="6">
        <v>67557297</v>
      </c>
      <c r="K17" s="7">
        <f t="shared" si="0"/>
        <v>4.5234212922664878E-2</v>
      </c>
      <c r="L17" s="6">
        <v>67557297</v>
      </c>
      <c r="M17" s="6">
        <v>67557297</v>
      </c>
      <c r="N17" s="6">
        <v>67557297</v>
      </c>
    </row>
    <row r="18" spans="1:14" ht="20.100000000000001" customHeight="1" x14ac:dyDescent="0.25">
      <c r="A18" s="4" t="s">
        <v>38</v>
      </c>
      <c r="B18" s="5" t="s">
        <v>39</v>
      </c>
      <c r="C18" s="6">
        <v>514761055</v>
      </c>
      <c r="D18" s="6">
        <v>0</v>
      </c>
      <c r="E18" s="6">
        <v>0</v>
      </c>
      <c r="F18" s="6">
        <v>514761055</v>
      </c>
      <c r="G18" s="6">
        <v>0</v>
      </c>
      <c r="H18" s="6">
        <v>512451705</v>
      </c>
      <c r="I18" s="6">
        <v>2309350</v>
      </c>
      <c r="J18" s="6">
        <v>512451705</v>
      </c>
      <c r="K18" s="7">
        <f t="shared" si="0"/>
        <v>0.99551374375048629</v>
      </c>
      <c r="L18" s="6">
        <v>512451705</v>
      </c>
      <c r="M18" s="6">
        <v>512451705</v>
      </c>
      <c r="N18" s="6">
        <v>512451705</v>
      </c>
    </row>
    <row r="19" spans="1:14" ht="20.100000000000001" customHeight="1" x14ac:dyDescent="0.25">
      <c r="A19" s="4" t="s">
        <v>40</v>
      </c>
      <c r="B19" s="5" t="s">
        <v>41</v>
      </c>
      <c r="C19" s="6">
        <v>515000000</v>
      </c>
      <c r="D19" s="6">
        <v>0</v>
      </c>
      <c r="E19" s="6">
        <v>365000000</v>
      </c>
      <c r="F19" s="6">
        <v>150000000</v>
      </c>
      <c r="G19" s="6">
        <v>0</v>
      </c>
      <c r="H19" s="6">
        <v>50000000</v>
      </c>
      <c r="I19" s="6">
        <v>100000000</v>
      </c>
      <c r="J19" s="6">
        <v>0</v>
      </c>
      <c r="K19" s="7">
        <f t="shared" si="0"/>
        <v>0</v>
      </c>
      <c r="L19" s="6">
        <v>0</v>
      </c>
      <c r="M19" s="6">
        <v>0</v>
      </c>
      <c r="N19" s="6">
        <v>0</v>
      </c>
    </row>
    <row r="20" spans="1:14" ht="22.5" customHeight="1" x14ac:dyDescent="0.25">
      <c r="A20" s="4" t="s">
        <v>42</v>
      </c>
      <c r="B20" s="5" t="s">
        <v>43</v>
      </c>
      <c r="C20" s="6">
        <v>1695604469</v>
      </c>
      <c r="D20" s="6">
        <v>0</v>
      </c>
      <c r="E20" s="6">
        <v>1395604469</v>
      </c>
      <c r="F20" s="6">
        <v>300000000</v>
      </c>
      <c r="G20" s="6">
        <v>0</v>
      </c>
      <c r="H20" s="6">
        <v>150000000</v>
      </c>
      <c r="I20" s="6">
        <v>150000000</v>
      </c>
      <c r="J20" s="6">
        <v>0</v>
      </c>
      <c r="K20" s="7">
        <f t="shared" si="0"/>
        <v>0</v>
      </c>
      <c r="L20" s="6">
        <v>0</v>
      </c>
      <c r="M20" s="6">
        <v>0</v>
      </c>
      <c r="N20" s="6">
        <v>0</v>
      </c>
    </row>
    <row r="21" spans="1:14" ht="20.100000000000001" customHeight="1" x14ac:dyDescent="0.25">
      <c r="A21" s="4" t="s">
        <v>44</v>
      </c>
      <c r="B21" s="5" t="s">
        <v>45</v>
      </c>
      <c r="C21" s="6">
        <v>18561127511</v>
      </c>
      <c r="D21" s="6">
        <v>0</v>
      </c>
      <c r="E21" s="6">
        <v>0</v>
      </c>
      <c r="F21" s="6">
        <v>18561127511</v>
      </c>
      <c r="G21" s="6">
        <v>1000000000</v>
      </c>
      <c r="H21" s="6">
        <v>10855612248</v>
      </c>
      <c r="I21" s="6">
        <v>6705515263</v>
      </c>
      <c r="J21" s="6">
        <v>5950078401</v>
      </c>
      <c r="K21" s="7">
        <f t="shared" si="0"/>
        <v>0.32056664647520833</v>
      </c>
      <c r="L21" s="6">
        <v>5950078401</v>
      </c>
      <c r="M21" s="6">
        <v>5934454708</v>
      </c>
      <c r="N21" s="6">
        <v>5934454708</v>
      </c>
    </row>
    <row r="22" spans="1:14" ht="20.100000000000001" customHeight="1" x14ac:dyDescent="0.25">
      <c r="A22" s="8"/>
      <c r="B22" s="9"/>
      <c r="C22" s="10">
        <f>SUM(C15:C21)</f>
        <v>23502023035</v>
      </c>
      <c r="D22" s="10">
        <f t="shared" ref="D22:J22" si="9">SUM(D15:D21)</f>
        <v>276515845</v>
      </c>
      <c r="E22" s="10">
        <f t="shared" si="9"/>
        <v>2037120314</v>
      </c>
      <c r="F22" s="10">
        <f t="shared" si="9"/>
        <v>21741418566</v>
      </c>
      <c r="G22" s="10">
        <f t="shared" si="9"/>
        <v>1000000000</v>
      </c>
      <c r="H22" s="10">
        <f t="shared" si="9"/>
        <v>13061563953</v>
      </c>
      <c r="I22" s="10">
        <f t="shared" si="9"/>
        <v>7679854613</v>
      </c>
      <c r="J22" s="10">
        <f t="shared" si="9"/>
        <v>6530087403</v>
      </c>
      <c r="K22" s="11">
        <f t="shared" si="0"/>
        <v>0.30035240723491619</v>
      </c>
      <c r="L22" s="10">
        <f t="shared" ref="L22" si="10">SUM(L15:L21)</f>
        <v>6530087403</v>
      </c>
      <c r="M22" s="10">
        <f t="shared" ref="M22" si="11">SUM(M15:M21)</f>
        <v>6514463710</v>
      </c>
      <c r="N22" s="10">
        <f t="shared" ref="N22" si="12">SUM(N15:N21)</f>
        <v>6514463710</v>
      </c>
    </row>
    <row r="23" spans="1:14" ht="20.100000000000001" customHeight="1" x14ac:dyDescent="0.25">
      <c r="A23" s="12"/>
      <c r="B23" s="13"/>
      <c r="C23" s="14">
        <f>C11+C14+C22</f>
        <v>569646169859</v>
      </c>
      <c r="D23" s="14">
        <f t="shared" ref="D23:J23" si="13">D11+D14+D22</f>
        <v>5561636159</v>
      </c>
      <c r="E23" s="14">
        <f t="shared" si="13"/>
        <v>5285120314</v>
      </c>
      <c r="F23" s="14">
        <f t="shared" si="13"/>
        <v>569922685704</v>
      </c>
      <c r="G23" s="14">
        <f t="shared" si="13"/>
        <v>1900000000</v>
      </c>
      <c r="H23" s="14">
        <f t="shared" si="13"/>
        <v>555665416445.92993</v>
      </c>
      <c r="I23" s="14">
        <f t="shared" si="13"/>
        <v>12357269258.07</v>
      </c>
      <c r="J23" s="14">
        <f t="shared" si="13"/>
        <v>278341594856.71332</v>
      </c>
      <c r="K23" s="15">
        <f t="shared" si="0"/>
        <v>0.48838483155463519</v>
      </c>
      <c r="L23" s="14">
        <f t="shared" ref="L23" si="14">L11+L14+L22</f>
        <v>269237364261.53</v>
      </c>
      <c r="M23" s="14">
        <f t="shared" ref="M23" si="15">M11+M14+M22</f>
        <v>268782352154.25</v>
      </c>
      <c r="N23" s="14">
        <f t="shared" ref="N23" si="16">N11+N14+N22</f>
        <v>268129802527.78</v>
      </c>
    </row>
    <row r="24" spans="1:14" ht="33.950000000000003" customHeight="1" x14ac:dyDescent="0.25">
      <c r="A24" s="4" t="s">
        <v>46</v>
      </c>
      <c r="B24" s="5" t="s">
        <v>57</v>
      </c>
      <c r="C24" s="6">
        <v>6175000000</v>
      </c>
      <c r="D24" s="6">
        <v>0</v>
      </c>
      <c r="E24" s="6">
        <v>0</v>
      </c>
      <c r="F24" s="6">
        <v>6175000000</v>
      </c>
      <c r="G24" s="6">
        <v>3500000000</v>
      </c>
      <c r="H24" s="6">
        <v>0</v>
      </c>
      <c r="I24" s="6">
        <v>2675000000</v>
      </c>
      <c r="J24" s="6">
        <v>0</v>
      </c>
      <c r="K24" s="7">
        <f t="shared" si="0"/>
        <v>0</v>
      </c>
      <c r="L24" s="6">
        <v>0</v>
      </c>
      <c r="M24" s="6">
        <v>0</v>
      </c>
      <c r="N24" s="6">
        <v>0</v>
      </c>
    </row>
    <row r="25" spans="1:14" ht="33.950000000000003" customHeight="1" x14ac:dyDescent="0.25">
      <c r="A25" s="4" t="s">
        <v>47</v>
      </c>
      <c r="B25" s="5" t="s">
        <v>56</v>
      </c>
      <c r="C25" s="6">
        <v>9580000000</v>
      </c>
      <c r="D25" s="6">
        <v>0</v>
      </c>
      <c r="E25" s="6">
        <v>0</v>
      </c>
      <c r="F25" s="6">
        <v>9580000000</v>
      </c>
      <c r="G25" s="6">
        <v>1500000000</v>
      </c>
      <c r="H25" s="6">
        <v>7438193638.75</v>
      </c>
      <c r="I25" s="6">
        <v>641806361.25</v>
      </c>
      <c r="J25" s="6">
        <v>3624191352.9099998</v>
      </c>
      <c r="K25" s="7">
        <f t="shared" si="0"/>
        <v>0.37830807441649267</v>
      </c>
      <c r="L25" s="6">
        <v>319089443</v>
      </c>
      <c r="M25" s="6">
        <v>287769203</v>
      </c>
      <c r="N25" s="6">
        <v>287769203</v>
      </c>
    </row>
    <row r="26" spans="1:14" ht="33.950000000000003" customHeight="1" x14ac:dyDescent="0.25">
      <c r="A26" s="4" t="s">
        <v>48</v>
      </c>
      <c r="B26" s="5" t="s">
        <v>55</v>
      </c>
      <c r="C26" s="6">
        <v>6742524118</v>
      </c>
      <c r="D26" s="6">
        <v>0</v>
      </c>
      <c r="E26" s="6">
        <v>0</v>
      </c>
      <c r="F26" s="6">
        <v>6742524118</v>
      </c>
      <c r="G26" s="6">
        <v>0</v>
      </c>
      <c r="H26" s="6">
        <v>4710003031</v>
      </c>
      <c r="I26" s="6">
        <v>2032521087</v>
      </c>
      <c r="J26" s="6">
        <v>19027177</v>
      </c>
      <c r="K26" s="7">
        <f t="shared" si="0"/>
        <v>2.8219664723489238E-3</v>
      </c>
      <c r="L26" s="6">
        <v>0</v>
      </c>
      <c r="M26" s="6">
        <v>0</v>
      </c>
      <c r="N26" s="6">
        <v>0</v>
      </c>
    </row>
    <row r="27" spans="1:14" ht="33.950000000000003" customHeight="1" x14ac:dyDescent="0.25">
      <c r="A27" s="4" t="s">
        <v>49</v>
      </c>
      <c r="B27" s="5" t="s">
        <v>54</v>
      </c>
      <c r="C27" s="6">
        <v>8400000000</v>
      </c>
      <c r="D27" s="6">
        <v>0</v>
      </c>
      <c r="E27" s="6">
        <v>8400000000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7"/>
      <c r="L27" s="6">
        <v>0</v>
      </c>
      <c r="M27" s="6">
        <v>0</v>
      </c>
      <c r="N27" s="6">
        <v>0</v>
      </c>
    </row>
    <row r="28" spans="1:14" ht="33.950000000000003" customHeight="1" x14ac:dyDescent="0.25">
      <c r="A28" s="4" t="s">
        <v>49</v>
      </c>
      <c r="B28" s="5" t="s">
        <v>54</v>
      </c>
      <c r="C28" s="6">
        <v>11435000000</v>
      </c>
      <c r="D28" s="6">
        <v>0</v>
      </c>
      <c r="E28" s="6">
        <v>11435000000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/>
      <c r="L28" s="6">
        <v>0</v>
      </c>
      <c r="M28" s="6">
        <v>0</v>
      </c>
      <c r="N28" s="6">
        <v>0</v>
      </c>
    </row>
    <row r="29" spans="1:14" ht="33.950000000000003" customHeight="1" x14ac:dyDescent="0.25">
      <c r="A29" s="4" t="s">
        <v>50</v>
      </c>
      <c r="B29" s="5" t="s">
        <v>53</v>
      </c>
      <c r="C29" s="6">
        <v>0</v>
      </c>
      <c r="D29" s="6">
        <v>11435000000</v>
      </c>
      <c r="E29" s="6">
        <v>0</v>
      </c>
      <c r="F29" s="6">
        <v>11435000000</v>
      </c>
      <c r="G29" s="6">
        <v>0</v>
      </c>
      <c r="H29" s="6">
        <v>1114999999</v>
      </c>
      <c r="I29" s="6">
        <v>10320000001</v>
      </c>
      <c r="J29" s="6">
        <v>608999954</v>
      </c>
      <c r="K29" s="7">
        <f t="shared" si="0"/>
        <v>5.325753860953214E-2</v>
      </c>
      <c r="L29" s="6">
        <v>0</v>
      </c>
      <c r="M29" s="6">
        <v>0</v>
      </c>
      <c r="N29" s="6">
        <v>0</v>
      </c>
    </row>
    <row r="30" spans="1:14" ht="33.950000000000003" customHeight="1" x14ac:dyDescent="0.25">
      <c r="A30" s="4" t="s">
        <v>51</v>
      </c>
      <c r="B30" s="5" t="s">
        <v>52</v>
      </c>
      <c r="C30" s="6">
        <v>0</v>
      </c>
      <c r="D30" s="6">
        <v>8400000000</v>
      </c>
      <c r="E30" s="6">
        <v>0</v>
      </c>
      <c r="F30" s="6">
        <v>8400000000</v>
      </c>
      <c r="G30" s="6">
        <v>3000000000</v>
      </c>
      <c r="H30" s="6">
        <v>951758748</v>
      </c>
      <c r="I30" s="6">
        <v>4448241252</v>
      </c>
      <c r="J30" s="6">
        <v>316231124</v>
      </c>
      <c r="K30" s="7">
        <f t="shared" si="0"/>
        <v>3.7646562380952382E-2</v>
      </c>
      <c r="L30" s="6">
        <v>0</v>
      </c>
      <c r="M30" s="6">
        <v>0</v>
      </c>
      <c r="N30" s="6">
        <v>0</v>
      </c>
    </row>
    <row r="31" spans="1:14" ht="20.100000000000001" customHeight="1" x14ac:dyDescent="0.25">
      <c r="A31" s="8"/>
      <c r="B31" s="16" t="s">
        <v>59</v>
      </c>
      <c r="C31" s="10">
        <f>SUM(C24:C30)</f>
        <v>42332524118</v>
      </c>
      <c r="D31" s="10">
        <f t="shared" ref="D31:J31" si="17">SUM(D24:D30)</f>
        <v>19835000000</v>
      </c>
      <c r="E31" s="10">
        <f t="shared" si="17"/>
        <v>19835000000</v>
      </c>
      <c r="F31" s="10">
        <f t="shared" si="17"/>
        <v>42332524118</v>
      </c>
      <c r="G31" s="10">
        <f t="shared" si="17"/>
        <v>8000000000</v>
      </c>
      <c r="H31" s="10">
        <f t="shared" si="17"/>
        <v>14214955416.75</v>
      </c>
      <c r="I31" s="10">
        <f t="shared" si="17"/>
        <v>20117568701.25</v>
      </c>
      <c r="J31" s="10">
        <f t="shared" si="17"/>
        <v>4568449607.9099998</v>
      </c>
      <c r="K31" s="11">
        <f t="shared" si="0"/>
        <v>0.10791819536145902</v>
      </c>
      <c r="L31" s="10">
        <f t="shared" ref="L31" si="18">SUM(L24:L30)</f>
        <v>319089443</v>
      </c>
      <c r="M31" s="10">
        <f t="shared" ref="M31" si="19">SUM(M24:M30)</f>
        <v>287769203</v>
      </c>
      <c r="N31" s="10">
        <f t="shared" ref="N31" si="20">SUM(N24:N30)</f>
        <v>287769203</v>
      </c>
    </row>
    <row r="32" spans="1:14" ht="20.100000000000001" customHeight="1" x14ac:dyDescent="0.25">
      <c r="A32" s="12"/>
      <c r="B32" s="17" t="s">
        <v>60</v>
      </c>
      <c r="C32" s="14">
        <f>C23+C31</f>
        <v>611978693977</v>
      </c>
      <c r="D32" s="14">
        <f t="shared" ref="D32:J32" si="21">D23+D31</f>
        <v>25396636159</v>
      </c>
      <c r="E32" s="14">
        <f t="shared" si="21"/>
        <v>25120120314</v>
      </c>
      <c r="F32" s="14">
        <f t="shared" si="21"/>
        <v>612255209822</v>
      </c>
      <c r="G32" s="14">
        <f t="shared" si="21"/>
        <v>9900000000</v>
      </c>
      <c r="H32" s="14">
        <f t="shared" si="21"/>
        <v>569880371862.67993</v>
      </c>
      <c r="I32" s="14">
        <f t="shared" si="21"/>
        <v>32474837959.32</v>
      </c>
      <c r="J32" s="14">
        <f t="shared" si="21"/>
        <v>282910044464.62329</v>
      </c>
      <c r="K32" s="15">
        <f t="shared" si="0"/>
        <v>0.46207862330297406</v>
      </c>
      <c r="L32" s="14">
        <f t="shared" ref="L32" si="22">L23+L31</f>
        <v>269556453704.53</v>
      </c>
      <c r="M32" s="14">
        <f t="shared" ref="M32" si="23">M23+M31</f>
        <v>269070121357.25</v>
      </c>
      <c r="N32" s="14">
        <f t="shared" ref="N32" si="24">N23+N31</f>
        <v>268417571730.78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14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30-JUNIO-2018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Carlos Mauricio Moreno Ramirez</cp:lastModifiedBy>
  <cp:lastPrinted>2018-07-26T16:59:21Z</cp:lastPrinted>
  <dcterms:created xsi:type="dcterms:W3CDTF">2018-07-04T08:32:24Z</dcterms:created>
  <dcterms:modified xsi:type="dcterms:W3CDTF">2019-07-31T20:26:18Z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